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<sst xmlns="http://schemas.openxmlformats.org/spreadsheetml/2006/main" count="53" uniqueCount="31">
  <si>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</si>
  <si>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</si>
  <si>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</si>
  <si>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</si>
  <si>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</si>
  <si>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</si>
  <si>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</si>
  <si>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</si>
  <si>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</si>
  <si>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</si>
  <si>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</si>
  <si>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</si>
  <si>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</si>
  <si>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</si>
  <si>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</si>
  <si>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</si>
  <si>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</si>
  <si>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</si>
  <si>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</si>
  <si>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</si>
  <si>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</si>
  <si>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</si>
  <si>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</si>
  <si>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Лот1 Северный территориальный округ</t>
  </si>
  <si>
    <t>к извещению</t>
  </si>
  <si>
    <t>и конкурсной документации</t>
  </si>
  <si>
    <t xml:space="preserve">Ильича ул. </t>
  </si>
  <si>
    <t>д. 16</t>
  </si>
  <si>
    <t>415,8</t>
  </si>
  <si>
    <t>433</t>
  </si>
  <si>
    <t>Приложение №4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</si>
</sst>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" fontId="5" fillId="33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1" zoomScaleNormal="81" zoomScaleSheetLayoutView="100" zoomScalePageLayoutView="34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27" sqref="F27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22.875" style="1" customWidth="1"/>
    <col min="4" max="16384" width="9.125" style="1" customWidth="1"/>
  </cols>
  <sheetData>
    <row r="1" spans="2:7" s="6" customFormat="1" ht="15.75">
      <c r="B1" s="7"/>
      <c r="C1" s="38"/>
      <c r="E1" s="51" t="s">
        <v>30</v>
      </c>
      <c r="F1" s="51"/>
      <c r="G1" s="51"/>
    </row>
    <row r="2" spans="2:7" s="6" customFormat="1" ht="15.75">
      <c r="B2" s="8"/>
      <c r="C2" s="39"/>
      <c r="E2" s="52" t="s">
        <v>24</v>
      </c>
      <c r="F2" s="52"/>
      <c r="G2" s="34"/>
    </row>
    <row r="3" spans="2:7" s="6" customFormat="1" ht="15.75">
      <c r="B3" s="8"/>
      <c r="C3" s="38"/>
      <c r="E3" s="39" t="s">
        <v>25</v>
      </c>
      <c r="F3" s="38"/>
      <c r="G3" s="34"/>
    </row>
    <row r="4" spans="1:2" s="6" customFormat="1" ht="14.25" customHeight="1">
      <c r="A4" s="9"/>
      <c r="B4" s="10"/>
    </row>
    <row r="5" spans="1:2" s="11" customFormat="1" ht="54.75" customHeight="1">
      <c r="A5" s="47" t="s">
        <v>22</v>
      </c>
      <c r="B5" s="47"/>
    </row>
    <row r="6" spans="1:2" s="6" customFormat="1" ht="18.75" customHeight="1">
      <c r="A6" s="50" t="s">
        <v>23</v>
      </c>
      <c r="B6" s="50"/>
    </row>
    <row r="7" spans="1:3" s="12" customFormat="1" ht="33.75" customHeight="1">
      <c r="A7" s="48" t="s">
        <v>7</v>
      </c>
      <c r="B7" s="49" t="s">
        <v>8</v>
      </c>
      <c r="C7" s="40" t="s">
        <v>26</v>
      </c>
    </row>
    <row r="8" spans="1:3" s="12" customFormat="1" ht="18" customHeight="1">
      <c r="A8" s="48"/>
      <c r="B8" s="49"/>
      <c r="C8" s="41" t="s">
        <v>27</v>
      </c>
    </row>
    <row r="9" spans="1:3" s="6" customFormat="1" ht="18" customHeight="1">
      <c r="A9" s="13"/>
      <c r="B9" s="13" t="s">
        <v>9</v>
      </c>
      <c r="C9" s="33" t="s">
        <v>28</v>
      </c>
    </row>
    <row r="10" spans="1:3" s="6" customFormat="1" ht="18" customHeight="1" thickBot="1">
      <c r="A10" s="13"/>
      <c r="B10" s="13" t="s">
        <v>10</v>
      </c>
      <c r="C10" s="33" t="s">
        <v>28</v>
      </c>
    </row>
    <row r="11" spans="1:3" s="6" customFormat="1" ht="18" customHeight="1" thickTop="1">
      <c r="A11" s="42" t="s">
        <v>6</v>
      </c>
      <c r="B11" s="22" t="s">
        <v>3</v>
      </c>
      <c r="C11" s="14">
        <f>C10*45%/100</f>
        <v>1.8711000000000002</v>
      </c>
    </row>
    <row r="12" spans="1:3" s="11" customFormat="1" ht="18" customHeight="1">
      <c r="A12" s="43"/>
      <c r="B12" s="23" t="s">
        <v>13</v>
      </c>
      <c r="C12" s="15">
        <f>1007.68*C11</f>
        <v>1885.4700480000001</v>
      </c>
    </row>
    <row r="13" spans="1:3" s="6" customFormat="1" ht="18" customHeight="1">
      <c r="A13" s="43"/>
      <c r="B13" s="23" t="s">
        <v>2</v>
      </c>
      <c r="C13" s="5">
        <f>C12/C9/12</f>
        <v>0.37788</v>
      </c>
    </row>
    <row r="14" spans="1:3" s="6" customFormat="1" ht="18" customHeight="1" thickBot="1">
      <c r="A14" s="44"/>
      <c r="B14" s="24" t="s">
        <v>0</v>
      </c>
      <c r="C14" s="16" t="s">
        <v>14</v>
      </c>
    </row>
    <row r="15" spans="1:3" s="6" customFormat="1" ht="18" customHeight="1" thickTop="1">
      <c r="A15" s="43" t="s">
        <v>16</v>
      </c>
      <c r="B15" s="29" t="s">
        <v>4</v>
      </c>
      <c r="C15" s="30">
        <f>C10*10%/10</f>
        <v>4.158</v>
      </c>
    </row>
    <row r="16" spans="1:3" s="6" customFormat="1" ht="18" customHeight="1">
      <c r="A16" s="43"/>
      <c r="B16" s="23" t="s">
        <v>13</v>
      </c>
      <c r="C16" s="5">
        <f>2281.73*C15</f>
        <v>9487.433340000001</v>
      </c>
    </row>
    <row r="17" spans="1:3" s="6" customFormat="1" ht="18" customHeight="1">
      <c r="A17" s="43"/>
      <c r="B17" s="23" t="s">
        <v>2</v>
      </c>
      <c r="C17" s="5">
        <f>C16/C9/12</f>
        <v>1.901441666666667</v>
      </c>
    </row>
    <row r="18" spans="1:3" s="6" customFormat="1" ht="18" customHeight="1" thickBot="1">
      <c r="A18" s="44"/>
      <c r="B18" s="24" t="s">
        <v>0</v>
      </c>
      <c r="C18" s="31" t="s">
        <v>14</v>
      </c>
    </row>
    <row r="19" spans="1:3" s="6" customFormat="1" ht="18" customHeight="1" thickTop="1">
      <c r="A19" s="42" t="s">
        <v>17</v>
      </c>
      <c r="B19" s="25" t="s">
        <v>11</v>
      </c>
      <c r="C19" s="33" t="s">
        <v>29</v>
      </c>
    </row>
    <row r="20" spans="1:3" s="6" customFormat="1" ht="18" customHeight="1">
      <c r="A20" s="43"/>
      <c r="B20" s="26" t="s">
        <v>4</v>
      </c>
      <c r="C20" s="17">
        <f>C19*0.08</f>
        <v>34.64</v>
      </c>
    </row>
    <row r="21" spans="1:3" s="6" customFormat="1" ht="18" customHeight="1">
      <c r="A21" s="43"/>
      <c r="B21" s="23" t="s">
        <v>13</v>
      </c>
      <c r="C21" s="4">
        <f>445.14*C20</f>
        <v>15419.6496</v>
      </c>
    </row>
    <row r="22" spans="1:3" s="6" customFormat="1" ht="18" customHeight="1">
      <c r="A22" s="43"/>
      <c r="B22" s="23" t="s">
        <v>2</v>
      </c>
      <c r="C22" s="5">
        <f>C21/C9/12</f>
        <v>3.0903578643578644</v>
      </c>
    </row>
    <row r="23" spans="1:3" s="6" customFormat="1" ht="18" customHeight="1" thickBot="1">
      <c r="A23" s="44"/>
      <c r="B23" s="24" t="s">
        <v>0</v>
      </c>
      <c r="C23" s="16" t="s">
        <v>21</v>
      </c>
    </row>
    <row r="24" spans="1:3" s="6" customFormat="1" ht="18" customHeight="1" thickTop="1">
      <c r="A24" s="42" t="s">
        <v>18</v>
      </c>
      <c r="B24" s="22" t="s">
        <v>4</v>
      </c>
      <c r="C24" s="32">
        <f>C10*0.25%</f>
        <v>1.0395</v>
      </c>
    </row>
    <row r="25" spans="1:3" s="6" customFormat="1" ht="18" customHeight="1">
      <c r="A25" s="43"/>
      <c r="B25" s="23" t="s">
        <v>13</v>
      </c>
      <c r="C25" s="17">
        <f>71.18*C24</f>
        <v>73.99161000000001</v>
      </c>
    </row>
    <row r="26" spans="1:3" s="6" customFormat="1" ht="18" customHeight="1">
      <c r="A26" s="43"/>
      <c r="B26" s="23" t="s">
        <v>2</v>
      </c>
      <c r="C26" s="17">
        <f>C25/C9/12</f>
        <v>0.01482916666666667</v>
      </c>
    </row>
    <row r="27" spans="1:3" s="6" customFormat="1" ht="18" customHeight="1" thickBot="1">
      <c r="A27" s="44"/>
      <c r="B27" s="24" t="s">
        <v>0</v>
      </c>
      <c r="C27" s="31" t="s">
        <v>14</v>
      </c>
    </row>
    <row r="28" spans="1:3" s="6" customFormat="1" ht="18" customHeight="1" thickTop="1">
      <c r="A28" s="42" t="s">
        <v>19</v>
      </c>
      <c r="B28" s="22" t="s">
        <v>5</v>
      </c>
      <c r="C28" s="18">
        <f>C10*0.48%</f>
        <v>1.9958399999999998</v>
      </c>
    </row>
    <row r="29" spans="1:3" s="6" customFormat="1" ht="18" customHeight="1">
      <c r="A29" s="43"/>
      <c r="B29" s="23" t="s">
        <v>13</v>
      </c>
      <c r="C29" s="17">
        <f>45.32*C28</f>
        <v>90.45146879999999</v>
      </c>
    </row>
    <row r="30" spans="1:3" s="6" customFormat="1" ht="18" customHeight="1">
      <c r="A30" s="43"/>
      <c r="B30" s="23" t="s">
        <v>2</v>
      </c>
      <c r="C30" s="17">
        <f>C29/C9/12</f>
        <v>0.018127999999999995</v>
      </c>
    </row>
    <row r="31" spans="1:3" s="6" customFormat="1" ht="18" customHeight="1" thickBot="1">
      <c r="A31" s="44"/>
      <c r="B31" s="24" t="s">
        <v>0</v>
      </c>
      <c r="C31" s="16" t="s">
        <v>14</v>
      </c>
    </row>
    <row r="32" spans="1:3" s="6" customFormat="1" ht="18" customHeight="1" thickTop="1">
      <c r="A32" s="42" t="s">
        <v>20</v>
      </c>
      <c r="B32" s="25" t="s">
        <v>15</v>
      </c>
      <c r="C32" s="2">
        <v>8</v>
      </c>
    </row>
    <row r="33" spans="1:3" s="6" customFormat="1" ht="18" customHeight="1">
      <c r="A33" s="43"/>
      <c r="B33" s="27" t="s">
        <v>4</v>
      </c>
      <c r="C33" s="3">
        <f>C32*8%</f>
        <v>0.64</v>
      </c>
    </row>
    <row r="34" spans="1:3" s="6" customFormat="1" ht="18" customHeight="1">
      <c r="A34" s="43"/>
      <c r="B34" s="28" t="s">
        <v>1</v>
      </c>
      <c r="C34" s="4">
        <f>C33*1209.48</f>
        <v>774.0672000000001</v>
      </c>
    </row>
    <row r="35" spans="1:3" s="6" customFormat="1" ht="18" customHeight="1">
      <c r="A35" s="43"/>
      <c r="B35" s="28" t="s">
        <v>2</v>
      </c>
      <c r="C35" s="5">
        <f>C34/C9</f>
        <v>1.8616334776334778</v>
      </c>
    </row>
    <row r="36" spans="1:3" s="6" customFormat="1" ht="18" customHeight="1" thickBot="1">
      <c r="A36" s="44"/>
      <c r="B36" s="24" t="s">
        <v>0</v>
      </c>
      <c r="C36" s="16" t="s">
        <v>14</v>
      </c>
    </row>
    <row r="37" spans="1:3" s="13" customFormat="1" ht="18" customHeight="1" thickTop="1">
      <c r="A37" s="45" t="s">
        <v>12</v>
      </c>
      <c r="B37" s="46"/>
      <c r="C37" s="19">
        <f>C12+C16+C21+C25+C29+C34</f>
        <v>27731.063266800007</v>
      </c>
    </row>
    <row r="38" s="13" customFormat="1" ht="13.5" customHeight="1">
      <c r="C38" s="20"/>
    </row>
    <row r="39" s="13" customFormat="1" ht="13.5" customHeight="1">
      <c r="C39" s="21">
        <f>C37/C9/12</f>
        <v>5.557772820827322</v>
      </c>
    </row>
    <row r="40" s="6" customFormat="1" ht="12.75"/>
    <row r="41" s="6" customFormat="1" ht="12.75">
      <c r="D41" s="35"/>
    </row>
    <row r="42" s="6" customFormat="1" ht="12.75">
      <c r="D42" s="35"/>
    </row>
    <row r="43" s="6" customFormat="1" ht="12.75">
      <c r="D43" s="35"/>
    </row>
    <row r="44" s="6" customFormat="1" ht="12.75">
      <c r="D44" s="35"/>
    </row>
    <row r="45" s="6" customFormat="1" ht="12.75">
      <c r="D45" s="36"/>
    </row>
    <row r="46" s="6" customFormat="1" ht="12.75">
      <c r="D46" s="37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3">
    <mergeCell ref="E1:G1"/>
    <mergeCell ref="E2:F2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2016-01-12T09:15:11Z</cp:lastPrinted>
  <dcterms:created xsi:type="dcterms:W3CDTF">2007-12-13T08:11:03Z</dcterms:created>
  <dcterms:modified xsi:type="dcterms:W3CDTF">2016-04-07T07:43:09Z</dcterms:modified>
  <cp:category/>
  <cp:version/>
  <cp:contentType/>
  <cp:contentStatus/>
</cp:coreProperties>
</file>